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 PMLH" sheetId="1" r:id="rId1"/>
  </sheets>
  <externalReferences>
    <externalReference r:id="rId2"/>
  </externalReferences>
  <definedNames>
    <definedName name="_xlnm.Print_Area" localSheetId="0">'F PMLH'!$A$1:$H$10</definedName>
  </definedNames>
  <calcPr calcId="125725"/>
</workbook>
</file>

<file path=xl/calcChain.xml><?xml version="1.0" encoding="utf-8"?>
<calcChain xmlns="http://schemas.openxmlformats.org/spreadsheetml/2006/main">
  <c r="B9" i="1"/>
  <c r="C7"/>
  <c r="E7" s="1"/>
  <c r="E6"/>
  <c r="E5"/>
  <c r="E4"/>
  <c r="E3"/>
  <c r="E8" s="1"/>
  <c r="C8" l="1"/>
  <c r="D38" s="1"/>
  <c r="D8" l="1"/>
  <c r="C38" s="1"/>
</calcChain>
</file>

<file path=xl/sharedStrings.xml><?xml version="1.0" encoding="utf-8"?>
<sst xmlns="http://schemas.openxmlformats.org/spreadsheetml/2006/main" count="16" uniqueCount="16">
  <si>
    <t>F PMLH</t>
  </si>
  <si>
    <t>FICHE DE PESEE</t>
  </si>
  <si>
    <t xml:space="preserve"> Masse max 621,4 kg</t>
  </si>
  <si>
    <t>Litres</t>
  </si>
  <si>
    <t>Masse (kg)</t>
  </si>
  <si>
    <t>Bras levier (m)</t>
  </si>
  <si>
    <t>Moment (m.kg)</t>
  </si>
  <si>
    <t>Avion vide</t>
  </si>
  <si>
    <t>Pilote + passager AV</t>
  </si>
  <si>
    <t>Passagers AR</t>
  </si>
  <si>
    <t>Bagages</t>
  </si>
  <si>
    <t>Total</t>
  </si>
  <si>
    <t>Autonomie (heures)</t>
  </si>
  <si>
    <t>P=72% ; 18 L/h ; +1/2h sécurité + fonds 10L</t>
  </si>
  <si>
    <t>Limites de centrage</t>
  </si>
  <si>
    <t>Essence SP 98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</si>
</sst>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6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413794293671112"/>
          <c:y val="5.9027977932325476E-2"/>
          <c:w val="0.8172420673172035"/>
          <c:h val="0.81597498906449761"/>
        </c:manualLayout>
      </c:layout>
      <c:scatterChart>
        <c:scatterStyle val="lineMarker"/>
        <c:ser>
          <c:idx val="0"/>
          <c:order val="0"/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1"/>
              <c:layout/>
              <c:spPr>
                <a:noFill/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97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Val val="1"/>
              <c:showCatName val="1"/>
            </c:dLbl>
            <c:delete val="1"/>
          </c:dLbls>
          <c:xVal>
            <c:numRef>
              <c:f>[1]Données!$C$11:$F$11</c:f>
              <c:numCache>
                <c:formatCode>General</c:formatCode>
                <c:ptCount val="4"/>
                <c:pt idx="0">
                  <c:v>1.4730000000000001</c:v>
                </c:pt>
                <c:pt idx="1">
                  <c:v>1.4730000000000001</c:v>
                </c:pt>
                <c:pt idx="2">
                  <c:v>1.5880000000000001</c:v>
                </c:pt>
                <c:pt idx="3">
                  <c:v>1.5880000000000001</c:v>
                </c:pt>
              </c:numCache>
            </c:numRef>
          </c:xVal>
          <c:yVal>
            <c:numRef>
              <c:f>[1]Données!$C$12:$F$12</c:f>
              <c:numCache>
                <c:formatCode>General</c:formatCode>
                <c:ptCount val="4"/>
                <c:pt idx="0">
                  <c:v>420</c:v>
                </c:pt>
                <c:pt idx="1">
                  <c:v>621.41999999999996</c:v>
                </c:pt>
                <c:pt idx="2">
                  <c:v>621.41999999999996</c:v>
                </c:pt>
                <c:pt idx="3">
                  <c:v>420</c:v>
                </c:pt>
              </c:numCache>
            </c:numRef>
          </c:yVal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'F PMLH'!$C$38</c:f>
              <c:numCache>
                <c:formatCode>General</c:formatCode>
                <c:ptCount val="1"/>
                <c:pt idx="0">
                  <c:v>1.52</c:v>
                </c:pt>
              </c:numCache>
            </c:numRef>
          </c:xVal>
          <c:yVal>
            <c:numRef>
              <c:f>'F PMLH'!$D$38</c:f>
              <c:numCache>
                <c:formatCode>General</c:formatCode>
                <c:ptCount val="1"/>
                <c:pt idx="0">
                  <c:v>626.98</c:v>
                </c:pt>
              </c:numCache>
            </c:numRef>
          </c:yVal>
        </c:ser>
        <c:axId val="105079168"/>
        <c:axId val="105081088"/>
      </c:scatterChart>
      <c:valAx>
        <c:axId val="105079168"/>
        <c:scaling>
          <c:orientation val="minMax"/>
          <c:max val="1.6"/>
          <c:min val="1.4469999999999987"/>
        </c:scaling>
        <c:axPos val="b"/>
        <c:numFmt formatCode="0.000" sourceLinked="0"/>
        <c:majorTickMark val="cross"/>
        <c:minorTickMark val="cross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0"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81088"/>
        <c:crossesAt val="400"/>
        <c:crossBetween val="midCat"/>
        <c:majorUnit val="20"/>
      </c:valAx>
      <c:valAx>
        <c:axId val="105081088"/>
        <c:scaling>
          <c:orientation val="minMax"/>
          <c:max val="650"/>
          <c:min val="4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79168"/>
        <c:crosses val="autoZero"/>
        <c:crossBetween val="midCat"/>
        <c:majorUnit val="20"/>
        <c:minorUnit val="10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9</xdr:row>
      <xdr:rowOff>47625</xdr:rowOff>
    </xdr:from>
    <xdr:to>
      <xdr:col>4</xdr:col>
      <xdr:colOff>990600</xdr:colOff>
      <xdr:row>9</xdr:row>
      <xdr:rowOff>2695575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de%20pes&#233;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 GIIS"/>
      <sheetName val="F GDOE"/>
      <sheetName val="F HAUX"/>
      <sheetName val="F PMLH"/>
      <sheetName val="Données"/>
    </sheetNames>
    <sheetDataSet>
      <sheetData sheetId="0"/>
      <sheetData sheetId="1"/>
      <sheetData sheetId="2"/>
      <sheetData sheetId="3"/>
      <sheetData sheetId="4">
        <row r="11">
          <cell r="C11">
            <v>1.4730000000000001</v>
          </cell>
          <cell r="D11">
            <v>1.4730000000000001</v>
          </cell>
          <cell r="E11">
            <v>1.5880000000000001</v>
          </cell>
          <cell r="F11">
            <v>1.5880000000000001</v>
          </cell>
        </row>
        <row r="12">
          <cell r="C12">
            <v>420</v>
          </cell>
          <cell r="D12">
            <v>621.41999999999996</v>
          </cell>
          <cell r="E12">
            <v>621.41999999999996</v>
          </cell>
          <cell r="F12">
            <v>420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topLeftCell="A2" workbookViewId="0">
      <selection activeCell="A7" sqref="A7"/>
    </sheetView>
  </sheetViews>
  <sheetFormatPr baseColWidth="10" defaultRowHeight="12.75"/>
  <cols>
    <col min="1" max="1" width="27.7109375" customWidth="1"/>
    <col min="2" max="2" width="11.140625" customWidth="1"/>
    <col min="3" max="4" width="15.7109375" customWidth="1"/>
    <col min="5" max="5" width="15.7109375" style="19" customWidth="1"/>
  </cols>
  <sheetData>
    <row r="1" spans="1:5" ht="22.9" customHeight="1">
      <c r="A1" s="1" t="s">
        <v>0</v>
      </c>
      <c r="B1" s="2" t="s">
        <v>1</v>
      </c>
      <c r="C1" s="2"/>
      <c r="D1" s="2"/>
      <c r="E1" s="2"/>
    </row>
    <row r="2" spans="1:5" ht="19.899999999999999" customHeight="1">
      <c r="A2" s="3" t="s">
        <v>2</v>
      </c>
      <c r="B2" s="4" t="s">
        <v>3</v>
      </c>
      <c r="C2" s="4" t="s">
        <v>4</v>
      </c>
      <c r="D2" s="4" t="s">
        <v>5</v>
      </c>
      <c r="E2" s="5" t="s">
        <v>6</v>
      </c>
    </row>
    <row r="3" spans="1:5" ht="20.100000000000001" customHeight="1">
      <c r="A3" s="4" t="s">
        <v>7</v>
      </c>
      <c r="B3" s="6"/>
      <c r="C3" s="4">
        <v>420</v>
      </c>
      <c r="D3" s="4">
        <v>1.506</v>
      </c>
      <c r="E3" s="5">
        <f>C3*D3</f>
        <v>632.52</v>
      </c>
    </row>
    <row r="4" spans="1:5" ht="20.100000000000001" customHeight="1">
      <c r="A4" s="4" t="s">
        <v>8</v>
      </c>
      <c r="B4" s="6"/>
      <c r="C4" s="7">
        <v>160</v>
      </c>
      <c r="D4" s="4">
        <v>1.4219999999999999</v>
      </c>
      <c r="E4" s="5">
        <f>IF(C4&lt;&gt;"",C4*D4,"")</f>
        <v>227.51999999999998</v>
      </c>
    </row>
    <row r="5" spans="1:5" ht="20.100000000000001" customHeight="1">
      <c r="A5" s="4" t="s">
        <v>9</v>
      </c>
      <c r="B5" s="6"/>
      <c r="C5" s="7">
        <v>0</v>
      </c>
      <c r="D5" s="4">
        <v>1.4219999999999999</v>
      </c>
      <c r="E5" s="5">
        <f>IF(C5&lt;&gt;"",C5*D5,"")</f>
        <v>0</v>
      </c>
    </row>
    <row r="6" spans="1:5" ht="20.100000000000001" customHeight="1">
      <c r="A6" s="4" t="s">
        <v>10</v>
      </c>
      <c r="B6" s="6"/>
      <c r="C6" s="7">
        <v>0</v>
      </c>
      <c r="D6" s="4">
        <v>2.2349999999999999</v>
      </c>
      <c r="E6" s="5">
        <f>IF(C6&lt;&gt;"",C6*D6,"")</f>
        <v>0</v>
      </c>
    </row>
    <row r="7" spans="1:5" ht="20.100000000000001" customHeight="1">
      <c r="A7" s="4" t="s">
        <v>15</v>
      </c>
      <c r="B7" s="7">
        <v>58</v>
      </c>
      <c r="C7" s="8">
        <f>IF(B7&gt;0,B7*0.81,"")</f>
        <v>46.980000000000004</v>
      </c>
      <c r="D7" s="4">
        <v>1.93</v>
      </c>
      <c r="E7" s="5">
        <f>IF(C7&lt;&gt;"",C7*D7,"")</f>
        <v>90.671400000000006</v>
      </c>
    </row>
    <row r="8" spans="1:5" ht="20.100000000000001" customHeight="1">
      <c r="A8" s="9" t="s">
        <v>11</v>
      </c>
      <c r="B8" s="10"/>
      <c r="C8" s="9">
        <f>SUM(C3:C7)</f>
        <v>626.98</v>
      </c>
      <c r="D8" s="9">
        <f>ROUND(E8/C8,2)</f>
        <v>1.52</v>
      </c>
      <c r="E8" s="11">
        <f>SUM(E3:E7)</f>
        <v>950.71139999999991</v>
      </c>
    </row>
    <row r="9" spans="1:5" ht="19.5" customHeight="1">
      <c r="A9" s="12" t="s">
        <v>12</v>
      </c>
      <c r="B9" s="13">
        <f>IF(B7&gt;18,((B7-8)/18)-0.5,"")</f>
        <v>2.2777777777777777</v>
      </c>
      <c r="C9" s="14" t="s">
        <v>13</v>
      </c>
      <c r="D9" s="15"/>
      <c r="E9" s="16"/>
    </row>
    <row r="10" spans="1:5" ht="327" customHeight="1">
      <c r="A10" s="17" t="s">
        <v>14</v>
      </c>
      <c r="B10" s="17"/>
      <c r="C10" s="17"/>
      <c r="D10" s="17"/>
      <c r="E10" s="17"/>
    </row>
    <row r="34" spans="3:4" customFormat="1">
      <c r="C34" s="18">
        <v>0.20499999999999999</v>
      </c>
      <c r="D34" s="18">
        <v>750</v>
      </c>
    </row>
    <row r="35" spans="3:4" customFormat="1">
      <c r="C35" s="18">
        <v>0.42799999999999999</v>
      </c>
      <c r="D35" s="18">
        <v>1000</v>
      </c>
    </row>
    <row r="36" spans="3:4" customFormat="1">
      <c r="C36" s="18">
        <v>0.56399999999999995</v>
      </c>
      <c r="D36" s="18">
        <v>1000</v>
      </c>
    </row>
    <row r="37" spans="3:4" customFormat="1">
      <c r="C37" s="18"/>
      <c r="D37" s="18"/>
    </row>
    <row r="38" spans="3:4" customFormat="1">
      <c r="C38" s="18">
        <f>D8</f>
        <v>1.52</v>
      </c>
      <c r="D38" s="18">
        <f>C8</f>
        <v>626.98</v>
      </c>
    </row>
  </sheetData>
  <mergeCells count="3">
    <mergeCell ref="B1:E1"/>
    <mergeCell ref="C9:E9"/>
    <mergeCell ref="A10:E10"/>
  </mergeCells>
  <printOptions horizont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 PMLH</vt:lpstr>
      <vt:lpstr>'F PMLH'!Zone_d_impression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Cointe</dc:creator>
  <cp:lastModifiedBy>Max Cointe</cp:lastModifiedBy>
  <dcterms:created xsi:type="dcterms:W3CDTF">2013-11-09T07:22:31Z</dcterms:created>
  <dcterms:modified xsi:type="dcterms:W3CDTF">2013-11-09T07:24:36Z</dcterms:modified>
</cp:coreProperties>
</file>